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a92abe0ac658ef3/Desktop/"/>
    </mc:Choice>
  </mc:AlternateContent>
  <xr:revisionPtr revIDLastSave="12" documentId="8_{BC938780-671C-45F1-B105-F7D06718CC2A}" xr6:coauthVersionLast="47" xr6:coauthVersionMax="47" xr10:uidLastSave="{C22FD835-87FC-4363-AD5E-C8324F2CFC29}"/>
  <bookViews>
    <workbookView xWindow="-108" yWindow="-108" windowWidth="23256" windowHeight="12456" tabRatio="639" xr2:uid="{00000000-000D-0000-FFFF-FFFF00000000}"/>
  </bookViews>
  <sheets>
    <sheet name="STRENNE NATALIZIE 2024" sheetId="30" r:id="rId1"/>
  </sheets>
  <definedNames>
    <definedName name="_xlnm._FilterDatabase" localSheetId="0" hidden="1">'STRENNE NATALIZIE 2024'!$A$10:$L$34</definedName>
    <definedName name="_xlnm.Print_Area" localSheetId="0">'STRENNE NATALIZIE 2024'!$A$1:$L$33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30" l="1"/>
  <c r="I11" i="30" l="1"/>
  <c r="I18" i="30"/>
  <c r="I19" i="30"/>
  <c r="I20" i="30"/>
  <c r="I21" i="30"/>
  <c r="I22" i="30"/>
  <c r="I23" i="30"/>
  <c r="I24" i="30"/>
  <c r="I25" i="30"/>
  <c r="I26" i="30"/>
  <c r="I27" i="30"/>
  <c r="I28" i="30"/>
  <c r="I13" i="30"/>
  <c r="I14" i="30"/>
  <c r="I15" i="30"/>
  <c r="I16" i="30"/>
  <c r="I17" i="30"/>
  <c r="I12" i="30"/>
  <c r="K28" i="30" l="1"/>
  <c r="K27" i="30"/>
  <c r="K26" i="30"/>
  <c r="K25" i="30"/>
  <c r="K24" i="30"/>
  <c r="K23" i="30"/>
  <c r="K22" i="30"/>
  <c r="K21" i="30"/>
  <c r="K20" i="30"/>
  <c r="K19" i="30"/>
  <c r="K18" i="30"/>
  <c r="K17" i="30"/>
  <c r="K16" i="30"/>
  <c r="K15" i="30"/>
  <c r="K14" i="30"/>
  <c r="K13" i="30"/>
  <c r="K12" i="30"/>
  <c r="K11" i="30"/>
  <c r="D9" i="30"/>
  <c r="K8" i="30" l="1"/>
  <c r="K9" i="30"/>
  <c r="K7" i="30" l="1"/>
  <c r="E36" i="30" l="1"/>
  <c r="E37" i="3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Alessandro Montesi</author>
  </authors>
  <commentList>
    <comment ref="D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inserire in questa colonna le quantità desiderate
</t>
        </r>
      </text>
    </comment>
  </commentList>
</comments>
</file>

<file path=xl/sharedStrings.xml><?xml version="1.0" encoding="utf-8"?>
<sst xmlns="http://schemas.openxmlformats.org/spreadsheetml/2006/main" count="90" uniqueCount="74">
  <si>
    <t>Descrizione</t>
  </si>
  <si>
    <t>Contenitore</t>
  </si>
  <si>
    <t>Codice</t>
  </si>
  <si>
    <t>Q.tà</t>
  </si>
  <si>
    <t>Per accettazione:</t>
  </si>
  <si>
    <t>Num. Proposta</t>
  </si>
  <si>
    <t>Iva</t>
  </si>
  <si>
    <t>v</t>
  </si>
  <si>
    <t>00049123</t>
  </si>
  <si>
    <t>00049124</t>
  </si>
  <si>
    <t>00049125</t>
  </si>
  <si>
    <t>00049126</t>
  </si>
  <si>
    <t>00049127</t>
  </si>
  <si>
    <t>00049129</t>
  </si>
  <si>
    <t>00049128</t>
  </si>
  <si>
    <t>00049131</t>
  </si>
  <si>
    <t>00049132</t>
  </si>
  <si>
    <t>00049130</t>
  </si>
  <si>
    <t>00049133</t>
  </si>
  <si>
    <t>00049134</t>
  </si>
  <si>
    <t>00049135</t>
  </si>
  <si>
    <t>00049136</t>
  </si>
  <si>
    <t>00049137</t>
  </si>
  <si>
    <t>Cliente:</t>
  </si>
  <si>
    <t>TR_naz</t>
  </si>
  <si>
    <t>Spese Trasporto spedizione Singola</t>
  </si>
  <si>
    <t>00049122</t>
  </si>
  <si>
    <t>Scatola a Pozzetto cm 26 x 23 x H32</t>
  </si>
  <si>
    <t xml:space="preserve">Periodo di Consegna: </t>
  </si>
  <si>
    <t>pezzi Disponibili</t>
  </si>
  <si>
    <t>Prezzo Imponibile Unitario</t>
  </si>
  <si>
    <t>Prezzo IVA compresa Unitario</t>
  </si>
  <si>
    <t>Imponibile di Riga</t>
  </si>
  <si>
    <t>Scatola Media cm 35 x 37 x H23</t>
  </si>
  <si>
    <t>00002626</t>
  </si>
  <si>
    <t>Gift Card Aziendale</t>
  </si>
  <si>
    <t>GIFT CARD</t>
  </si>
  <si>
    <t>GERMOGLIO - Strenna Natalizia</t>
  </si>
  <si>
    <t>LUCE - Strenna Natalizia</t>
  </si>
  <si>
    <t>FOGLIA - Strenna Natalizia</t>
  </si>
  <si>
    <t>BREZZA - Strenna Natalizia</t>
  </si>
  <si>
    <t>OCEANO - Strenna Natalizia</t>
  </si>
  <si>
    <t>TERRAMADRE - Strenna Natalizia</t>
  </si>
  <si>
    <t>FIORE - Strenna Natalizia</t>
  </si>
  <si>
    <t>ORIZZONTE - Strenna Natalizia</t>
  </si>
  <si>
    <t>SORGENTE - Strenna Natalizia</t>
  </si>
  <si>
    <t>FORESTA - Strenna Natalizia</t>
  </si>
  <si>
    <t>ARCOBALENO - Strenna Natalizia</t>
  </si>
  <si>
    <t>STELLA - Strenna Natalizia</t>
  </si>
  <si>
    <t>AURORA - Strenna Natalizia</t>
  </si>
  <si>
    <t>Peso in Kg</t>
  </si>
  <si>
    <t>SOLE - Strenna Natalizia</t>
  </si>
  <si>
    <t>CIELO - Strenna Natalizia</t>
  </si>
  <si>
    <t>RADICI - Strenna Natalizia</t>
  </si>
  <si>
    <t>Scatola Grande cm 50 x 40 x H20</t>
  </si>
  <si>
    <t>Valigetta cm 21,5 x 10 x H34</t>
  </si>
  <si>
    <t>Termini di pagamento:</t>
  </si>
  <si>
    <t>30% all'ordine + Saldo Vista Fattura</t>
  </si>
  <si>
    <t>Modalità di pagamento:</t>
  </si>
  <si>
    <t>Bonifico su IBAN: IT 89 U 05018 11700 0000 1 0000214 intestato ad ALTROMERCATO IMPRESA SOCIALE Soc. Coop.</t>
  </si>
  <si>
    <t xml:space="preserve">Altromercato Impresa Sociale soc. coop. </t>
  </si>
  <si>
    <t>P.IVA 01337600215</t>
  </si>
  <si>
    <t xml:space="preserve">Via Crispi 9  - 39100 Bolzano    </t>
  </si>
  <si>
    <t>del</t>
  </si>
  <si>
    <t>Totale</t>
  </si>
  <si>
    <t>Imponibile</t>
  </si>
  <si>
    <t>Totale Iva compresa</t>
  </si>
  <si>
    <t>ORDINE   DI   ACQUISTO</t>
  </si>
  <si>
    <t>Sono inclusi i costi di confezionamento, di imballaggio e spedizione per consegne di almeno 20 pacchi o 400 Euro imponibili ad unica destinazione.</t>
  </si>
  <si>
    <t>Selezionare Settimana</t>
  </si>
  <si>
    <t>Causale "acconto/saldo Ordine Strenne Natalizie"</t>
  </si>
  <si>
    <t>Importo Acconto:</t>
  </si>
  <si>
    <t>Importo Saldo:</t>
  </si>
  <si>
    <t xml:space="preserve">Le sostituzioni di prodotto che si rendessero necessarie per problemi imprevisti saranno fatte con prodotti di valore uguale o maggiore.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</si>
</sst>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€&quot;\ * #,##0.00_-;\-&quot;€&quot;\ * #,##0.00_-;_-&quot;€&quot;\ * &quot;-&quot;??_-;_-@_-"/>
    <numFmt numFmtId="165" formatCode="#,##0.00_ ;\-#,##0.00\ "/>
    <numFmt numFmtId="166" formatCode="0_ ;[Red]\-0\ "/>
    <numFmt numFmtId="167" formatCode="_-&quot;€&quot;\ * #,##0.00_-;\-&quot;€&quot;\ * #,##0.00_-;_-&quot;€&quot;\ * &quot;-&quot;_-;_-@_-"/>
  </numFmts>
  <fonts count="18" x14ac:knownFonts="1">
    <font>
      <sz val="10"/>
      <name val="Arial"/>
    </font>
    <font>
      <sz val="10"/>
      <color indexed="8"/>
      <name val="Tahoma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8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</fills>
  <borders count="18">
    <border>
      <left/>
      <right/>
      <top/>
      <bottom/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/>
      <bottom style="thin">
        <color indexed="16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16"/>
      </left>
      <right/>
      <top style="thin">
        <color indexed="16"/>
      </top>
      <bottom/>
      <diagonal/>
    </border>
    <border>
      <left/>
      <right/>
      <top style="thin">
        <color indexed="16"/>
      </top>
      <bottom/>
      <diagonal/>
    </border>
    <border>
      <left/>
      <right style="thin">
        <color indexed="16"/>
      </right>
      <top style="thin">
        <color indexed="16"/>
      </top>
      <bottom/>
      <diagonal/>
    </border>
    <border>
      <left style="thin">
        <color indexed="16"/>
      </left>
      <right/>
      <top/>
      <bottom/>
      <diagonal/>
    </border>
    <border>
      <left/>
      <right style="thin">
        <color indexed="16"/>
      </right>
      <top/>
      <bottom/>
      <diagonal/>
    </border>
    <border>
      <left style="thin">
        <color indexed="16"/>
      </left>
      <right/>
      <top/>
      <bottom style="thin">
        <color indexed="16"/>
      </bottom>
      <diagonal/>
    </border>
    <border>
      <left/>
      <right/>
      <top/>
      <bottom style="thin">
        <color indexed="16"/>
      </bottom>
      <diagonal/>
    </border>
    <border>
      <left/>
      <right style="thin">
        <color indexed="16"/>
      </right>
      <top/>
      <bottom style="thin">
        <color indexed="16"/>
      </bottom>
      <diagonal/>
    </border>
    <border>
      <left style="thin">
        <color rgb="FF800000"/>
      </left>
      <right style="thin">
        <color rgb="FF800000"/>
      </right>
      <top style="thin">
        <color rgb="FF800000"/>
      </top>
      <bottom style="thin">
        <color rgb="FF800000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rgb="FF800000"/>
      </left>
      <right style="thin">
        <color rgb="FF800000"/>
      </right>
      <top style="thin">
        <color rgb="FF800000"/>
      </top>
      <bottom/>
      <diagonal/>
    </border>
    <border>
      <left style="thin">
        <color rgb="FF800000"/>
      </left>
      <right style="thin">
        <color rgb="FF800000"/>
      </right>
      <top/>
      <bottom style="thin">
        <color rgb="FF800000"/>
      </bottom>
      <diagonal/>
    </border>
    <border>
      <left style="thin">
        <color rgb="FF800000"/>
      </left>
      <right style="thin">
        <color rgb="FF800000"/>
      </right>
      <top/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4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164" fontId="6" fillId="0" borderId="0" xfId="4" applyFont="1" applyFill="1" applyBorder="1" applyAlignment="1">
      <alignment horizontal="center"/>
    </xf>
    <xf numFmtId="49" fontId="7" fillId="2" borderId="3" xfId="4" applyNumberFormat="1" applyFont="1" applyFill="1" applyBorder="1" applyAlignment="1">
      <alignment horizontal="center" vertical="center" wrapText="1"/>
    </xf>
    <xf numFmtId="49" fontId="8" fillId="2" borderId="3" xfId="4" applyNumberFormat="1" applyFont="1" applyFill="1" applyBorder="1" applyAlignment="1">
      <alignment horizontal="center" vertical="center" wrapText="1"/>
    </xf>
    <xf numFmtId="49" fontId="10" fillId="2" borderId="3" xfId="4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164" fontId="11" fillId="0" borderId="1" xfId="4" applyFont="1" applyFill="1" applyBorder="1" applyAlignment="1">
      <alignment horizontal="center" vertical="center"/>
    </xf>
    <xf numFmtId="165" fontId="11" fillId="0" borderId="1" xfId="4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164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 wrapText="1"/>
    </xf>
    <xf numFmtId="9" fontId="11" fillId="0" borderId="1" xfId="4" applyNumberFormat="1" applyFont="1" applyFill="1" applyBorder="1" applyAlignment="1">
      <alignment horizontal="center" vertical="center"/>
    </xf>
    <xf numFmtId="164" fontId="15" fillId="0" borderId="0" xfId="4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64" fontId="6" fillId="0" borderId="0" xfId="4" applyFont="1" applyFill="1" applyBorder="1" applyAlignment="1">
      <alignment horizontal="center" vertical="top"/>
    </xf>
    <xf numFmtId="0" fontId="6" fillId="0" borderId="0" xfId="0" applyFont="1" applyAlignment="1">
      <alignment horizontal="left" vertical="top" wrapText="1"/>
    </xf>
    <xf numFmtId="14" fontId="6" fillId="0" borderId="0" xfId="4" applyNumberFormat="1" applyFont="1" applyFill="1" applyBorder="1" applyAlignment="1">
      <alignment horizontal="center" vertical="top"/>
    </xf>
    <xf numFmtId="0" fontId="6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166" fontId="11" fillId="0" borderId="1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3" fontId="6" fillId="0" borderId="1" xfId="3" applyNumberFormat="1" applyFont="1" applyFill="1" applyBorder="1" applyAlignment="1">
      <alignment horizontal="center" vertical="center"/>
    </xf>
    <xf numFmtId="0" fontId="12" fillId="0" borderId="1" xfId="0" quotePrefix="1" applyFont="1" applyBorder="1" applyAlignment="1">
      <alignment horizontal="center" vertical="center"/>
    </xf>
    <xf numFmtId="49" fontId="9" fillId="2" borderId="14" xfId="4" applyNumberFormat="1" applyFont="1" applyFill="1" applyBorder="1" applyAlignment="1">
      <alignment horizontal="center" vertical="center" wrapText="1"/>
    </xf>
    <xf numFmtId="49" fontId="8" fillId="2" borderId="14" xfId="4" applyNumberFormat="1" applyFont="1" applyFill="1" applyBorder="1" applyAlignment="1">
      <alignment horizontal="center" vertical="center" wrapText="1"/>
    </xf>
    <xf numFmtId="166" fontId="16" fillId="0" borderId="1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12" fillId="0" borderId="0" xfId="0" quotePrefix="1" applyFont="1" applyAlignment="1">
      <alignment horizontal="center" vertical="center"/>
    </xf>
    <xf numFmtId="166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9" fontId="11" fillId="0" borderId="0" xfId="4" applyNumberFormat="1" applyFont="1" applyFill="1" applyBorder="1" applyAlignment="1">
      <alignment horizontal="center" vertical="center"/>
    </xf>
    <xf numFmtId="164" fontId="11" fillId="0" borderId="0" xfId="4" applyFont="1" applyFill="1" applyBorder="1" applyAlignment="1">
      <alignment horizontal="center" vertical="center"/>
    </xf>
    <xf numFmtId="165" fontId="11" fillId="0" borderId="0" xfId="4" applyNumberFormat="1" applyFont="1" applyFill="1" applyBorder="1" applyAlignment="1">
      <alignment horizontal="center" vertical="center"/>
    </xf>
    <xf numFmtId="164" fontId="6" fillId="0" borderId="0" xfId="4" applyFont="1" applyFill="1" applyBorder="1" applyAlignment="1">
      <alignment horizontal="right" vertical="top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left" vertical="center" wrapText="1"/>
    </xf>
    <xf numFmtId="167" fontId="9" fillId="2" borderId="3" xfId="4" applyNumberFormat="1" applyFont="1" applyFill="1" applyBorder="1" applyAlignment="1">
      <alignment horizontal="center" vertical="center" wrapText="1"/>
    </xf>
    <xf numFmtId="14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164" fontId="6" fillId="0" borderId="4" xfId="4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64" fontId="6" fillId="0" borderId="7" xfId="4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</cellXfs>
  <cellStyles count="5">
    <cellStyle name="Euro" xfId="1" xr:uid="{00000000-0005-0000-0000-000001000000}"/>
    <cellStyle name="Normale" xfId="0" builtinId="0"/>
    <cellStyle name="Normale 2" xfId="2" xr:uid="{00000000-0005-0000-0000-000003000000}"/>
    <cellStyle name="Percentuale" xfId="3" builtinId="5"/>
    <cellStyle name="Valuta" xfId="4" builtinId="4"/>
  </cellStyles>
  <dxfs count="0"/>
  <tableStyles count="0" defaultTableStyle="TableStyleMedium9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2"/>
  <sheetViews>
    <sheetView showGridLines="0" tabSelected="1" zoomScaleNormal="100" workbookViewId="0">
      <pane ySplit="10" topLeftCell="A11" activePane="bottomLeft" state="frozen"/>
      <selection pane="bottomLeft" activeCell="N14" sqref="N14"/>
    </sheetView>
  </sheetViews>
  <sheetFormatPr defaultColWidth="9.109375" defaultRowHeight="17.399999999999999" x14ac:dyDescent="0.3"/>
  <cols>
    <col min="1" max="1" width="12.33203125" style="3" customWidth="1"/>
    <col min="2" max="2" width="10.33203125" style="4" customWidth="1"/>
    <col min="3" max="3" width="7.109375" style="4" hidden="1" customWidth="1"/>
    <col min="4" max="4" width="8.77734375" style="6" customWidth="1"/>
    <col min="5" max="5" width="36.5546875" style="5" customWidth="1"/>
    <col min="6" max="6" width="6.88671875" style="5" customWidth="1"/>
    <col min="7" max="7" width="12.88671875" style="5" hidden="1" customWidth="1"/>
    <col min="8" max="8" width="6" style="5" customWidth="1"/>
    <col min="9" max="9" width="16.33203125" style="6" customWidth="1"/>
    <col min="10" max="10" width="11" style="6" hidden="1" customWidth="1"/>
    <col min="11" max="11" width="14" style="3" customWidth="1"/>
    <col min="12" max="12" width="34.5546875" style="3" customWidth="1"/>
    <col min="13" max="16384" width="9.109375" style="3"/>
  </cols>
  <sheetData>
    <row r="1" spans="1:13" x14ac:dyDescent="0.3">
      <c r="H1" s="2" t="s">
        <v>67</v>
      </c>
      <c r="L1" s="51" t="s">
        <v>60</v>
      </c>
    </row>
    <row r="2" spans="1:13" ht="18.600000000000001" customHeight="1" x14ac:dyDescent="0.3">
      <c r="D2" s="50" t="s">
        <v>23</v>
      </c>
      <c r="E2" s="70"/>
      <c r="F2" s="27"/>
      <c r="G2" s="46"/>
      <c r="H2" s="59" t="s">
        <v>63</v>
      </c>
      <c r="I2" s="58">
        <f ca="1">TODAY()</f>
        <v>45586</v>
      </c>
      <c r="L2" s="51" t="s">
        <v>62</v>
      </c>
    </row>
    <row r="3" spans="1:13" ht="18.600000000000001" customHeight="1" x14ac:dyDescent="0.3">
      <c r="D3" s="50"/>
      <c r="E3" s="71"/>
      <c r="F3" s="27"/>
      <c r="L3" s="51" t="s">
        <v>61</v>
      </c>
    </row>
    <row r="4" spans="1:13" ht="18.600000000000001" customHeight="1" x14ac:dyDescent="0.3">
      <c r="D4" s="50"/>
      <c r="E4" s="71"/>
      <c r="F4" s="27"/>
      <c r="G4" s="53"/>
      <c r="H4" s="3"/>
      <c r="L4" s="28"/>
    </row>
    <row r="5" spans="1:13" x14ac:dyDescent="0.3">
      <c r="B5" s="9"/>
      <c r="C5" s="9"/>
      <c r="D5" s="26"/>
      <c r="E5" s="72"/>
      <c r="F5" s="27"/>
      <c r="G5" s="52"/>
      <c r="J5" s="10"/>
      <c r="K5" s="29" t="s">
        <v>28</v>
      </c>
      <c r="L5" s="40" t="s">
        <v>69</v>
      </c>
    </row>
    <row r="6" spans="1:13" x14ac:dyDescent="0.3">
      <c r="B6" s="9"/>
      <c r="C6" s="9"/>
      <c r="D6" s="26"/>
      <c r="E6" s="56"/>
      <c r="F6" s="27"/>
      <c r="G6" s="52"/>
      <c r="J6" s="10"/>
      <c r="K6" s="29"/>
      <c r="L6" s="29"/>
      <c r="M6" s="29"/>
    </row>
    <row r="7" spans="1:13" ht="16.2" customHeight="1" x14ac:dyDescent="0.3">
      <c r="B7" s="9"/>
      <c r="C7" s="9"/>
      <c r="D7" s="26"/>
      <c r="E7" s="27"/>
      <c r="F7" s="27"/>
      <c r="J7" s="10"/>
      <c r="K7" s="57">
        <f>K8+K9</f>
        <v>0</v>
      </c>
      <c r="L7" s="55" t="s">
        <v>66</v>
      </c>
    </row>
    <row r="8" spans="1:13" ht="16.2" customHeight="1" x14ac:dyDescent="0.3">
      <c r="B8" s="9"/>
      <c r="C8" s="9"/>
      <c r="D8" s="54" t="s">
        <v>64</v>
      </c>
      <c r="E8" s="27"/>
      <c r="F8" s="27"/>
      <c r="J8" s="10"/>
      <c r="K8" s="57">
        <f>SUMPRODUCT(H11:H28,K11:K28)</f>
        <v>0</v>
      </c>
      <c r="L8" s="55" t="s">
        <v>6</v>
      </c>
    </row>
    <row r="9" spans="1:13" x14ac:dyDescent="0.3">
      <c r="B9" s="9"/>
      <c r="C9" s="9"/>
      <c r="D9" s="12">
        <f>SUM(D12:D28)</f>
        <v>0</v>
      </c>
      <c r="E9" s="7"/>
      <c r="F9" s="7"/>
      <c r="G9" s="7"/>
      <c r="H9" s="7"/>
      <c r="I9" s="10"/>
      <c r="J9" s="10"/>
      <c r="K9" s="57">
        <f>SUM(K11:K28)</f>
        <v>0</v>
      </c>
      <c r="L9" s="55" t="s">
        <v>65</v>
      </c>
    </row>
    <row r="10" spans="1:13" s="1" customFormat="1" ht="37.5" customHeight="1" x14ac:dyDescent="0.3">
      <c r="A10" s="11" t="s">
        <v>5</v>
      </c>
      <c r="B10" s="37" t="s">
        <v>2</v>
      </c>
      <c r="C10" s="37" t="s">
        <v>29</v>
      </c>
      <c r="D10" s="37" t="s">
        <v>3</v>
      </c>
      <c r="E10" s="38" t="s">
        <v>0</v>
      </c>
      <c r="F10" s="37" t="s">
        <v>50</v>
      </c>
      <c r="G10" s="37" t="s">
        <v>30</v>
      </c>
      <c r="H10" s="37" t="s">
        <v>6</v>
      </c>
      <c r="I10" s="37" t="s">
        <v>31</v>
      </c>
      <c r="J10" s="37"/>
      <c r="K10" s="37" t="s">
        <v>32</v>
      </c>
      <c r="L10" s="13" t="s">
        <v>1</v>
      </c>
    </row>
    <row r="11" spans="1:13" s="2" customFormat="1" ht="19.5" customHeight="1" x14ac:dyDescent="0.25">
      <c r="A11" s="24"/>
      <c r="B11" s="34" t="s">
        <v>24</v>
      </c>
      <c r="C11" s="39"/>
      <c r="D11" s="35"/>
      <c r="E11" s="14" t="s">
        <v>25</v>
      </c>
      <c r="F11" s="14"/>
      <c r="G11" s="15">
        <v>10</v>
      </c>
      <c r="H11" s="21">
        <v>0.22</v>
      </c>
      <c r="I11" s="15">
        <f>ROUND(G11*(1+H11),2)</f>
        <v>12.2</v>
      </c>
      <c r="J11" s="16"/>
      <c r="K11" s="15">
        <f t="shared" ref="K11:K28" si="0">IF(J11="",G11*$D11,J11*D11)</f>
        <v>0</v>
      </c>
      <c r="L11" s="32"/>
    </row>
    <row r="12" spans="1:13" s="2" customFormat="1" ht="19.5" customHeight="1" x14ac:dyDescent="0.25">
      <c r="A12" s="33">
        <v>1</v>
      </c>
      <c r="B12" s="34" t="s">
        <v>26</v>
      </c>
      <c r="C12" s="31"/>
      <c r="D12" s="35"/>
      <c r="E12" s="14" t="s">
        <v>37</v>
      </c>
      <c r="F12" s="41">
        <v>0.9</v>
      </c>
      <c r="G12" s="15">
        <v>20</v>
      </c>
      <c r="H12" s="21">
        <v>0.1</v>
      </c>
      <c r="I12" s="15">
        <f>ROUND(G12*(1+H12),2)</f>
        <v>22</v>
      </c>
      <c r="J12" s="16"/>
      <c r="K12" s="15">
        <f t="shared" si="0"/>
        <v>0</v>
      </c>
      <c r="L12" s="19" t="s">
        <v>55</v>
      </c>
    </row>
    <row r="13" spans="1:13" s="2" customFormat="1" ht="19.5" customHeight="1" x14ac:dyDescent="0.25">
      <c r="A13" s="33">
        <v>2</v>
      </c>
      <c r="B13" s="34" t="s">
        <v>8</v>
      </c>
      <c r="C13" s="31"/>
      <c r="D13" s="35"/>
      <c r="E13" s="14" t="s">
        <v>38</v>
      </c>
      <c r="F13" s="41">
        <v>1.9</v>
      </c>
      <c r="G13" s="15">
        <v>23.5</v>
      </c>
      <c r="H13" s="21">
        <v>0.22</v>
      </c>
      <c r="I13" s="15">
        <f t="shared" ref="I13:I28" si="1">ROUND(G13*(1+H13),2)</f>
        <v>28.67</v>
      </c>
      <c r="J13" s="16"/>
      <c r="K13" s="15">
        <f t="shared" si="0"/>
        <v>0</v>
      </c>
      <c r="L13" s="19" t="s">
        <v>27</v>
      </c>
    </row>
    <row r="14" spans="1:13" s="2" customFormat="1" ht="19.5" customHeight="1" x14ac:dyDescent="0.25">
      <c r="A14" s="33">
        <v>3</v>
      </c>
      <c r="B14" s="34" t="s">
        <v>9</v>
      </c>
      <c r="C14" s="31"/>
      <c r="D14" s="35"/>
      <c r="E14" s="14" t="s">
        <v>39</v>
      </c>
      <c r="F14" s="41">
        <v>3.2</v>
      </c>
      <c r="G14" s="15">
        <v>27.5</v>
      </c>
      <c r="H14" s="21">
        <v>0.22</v>
      </c>
      <c r="I14" s="15">
        <f t="shared" si="1"/>
        <v>33.549999999999997</v>
      </c>
      <c r="J14" s="16"/>
      <c r="K14" s="15">
        <f t="shared" si="0"/>
        <v>0</v>
      </c>
      <c r="L14" s="19" t="s">
        <v>55</v>
      </c>
    </row>
    <row r="15" spans="1:13" s="2" customFormat="1" ht="19.5" customHeight="1" x14ac:dyDescent="0.25">
      <c r="A15" s="33">
        <v>4</v>
      </c>
      <c r="B15" s="34" t="s">
        <v>10</v>
      </c>
      <c r="C15" s="31"/>
      <c r="D15" s="35"/>
      <c r="E15" s="14" t="s">
        <v>51</v>
      </c>
      <c r="F15" s="41">
        <v>2.1</v>
      </c>
      <c r="G15" s="15">
        <v>28.5</v>
      </c>
      <c r="H15" s="21">
        <v>0.1</v>
      </c>
      <c r="I15" s="15">
        <f t="shared" si="1"/>
        <v>31.35</v>
      </c>
      <c r="J15" s="16"/>
      <c r="K15" s="15">
        <f t="shared" si="0"/>
        <v>0</v>
      </c>
      <c r="L15" s="19" t="s">
        <v>27</v>
      </c>
    </row>
    <row r="16" spans="1:13" s="2" customFormat="1" ht="19.5" customHeight="1" x14ac:dyDescent="0.25">
      <c r="A16" s="33">
        <v>5</v>
      </c>
      <c r="B16" s="34" t="s">
        <v>11</v>
      </c>
      <c r="C16" s="31"/>
      <c r="D16" s="35"/>
      <c r="E16" s="14" t="s">
        <v>52</v>
      </c>
      <c r="F16" s="41">
        <v>2.5</v>
      </c>
      <c r="G16" s="15">
        <v>30</v>
      </c>
      <c r="H16" s="21">
        <v>0.22</v>
      </c>
      <c r="I16" s="15">
        <f t="shared" si="1"/>
        <v>36.6</v>
      </c>
      <c r="J16" s="16"/>
      <c r="K16" s="15">
        <f t="shared" si="0"/>
        <v>0</v>
      </c>
      <c r="L16" s="19" t="s">
        <v>27</v>
      </c>
    </row>
    <row r="17" spans="1:12" s="2" customFormat="1" ht="19.5" customHeight="1" x14ac:dyDescent="0.25">
      <c r="A17" s="33">
        <v>6</v>
      </c>
      <c r="B17" s="34" t="s">
        <v>12</v>
      </c>
      <c r="C17" s="31"/>
      <c r="D17" s="35"/>
      <c r="E17" s="14" t="s">
        <v>53</v>
      </c>
      <c r="F17" s="41">
        <v>3.1</v>
      </c>
      <c r="G17" s="15">
        <v>33.5</v>
      </c>
      <c r="H17" s="21">
        <v>0.1</v>
      </c>
      <c r="I17" s="15">
        <f t="shared" si="1"/>
        <v>36.85</v>
      </c>
      <c r="J17" s="16"/>
      <c r="K17" s="15">
        <f t="shared" si="0"/>
        <v>0</v>
      </c>
      <c r="L17" s="19" t="s">
        <v>27</v>
      </c>
    </row>
    <row r="18" spans="1:12" s="2" customFormat="1" ht="19.5" customHeight="1" x14ac:dyDescent="0.25">
      <c r="A18" s="33">
        <v>7</v>
      </c>
      <c r="B18" s="34" t="s">
        <v>14</v>
      </c>
      <c r="C18" s="31"/>
      <c r="D18" s="35"/>
      <c r="E18" s="14" t="s">
        <v>40</v>
      </c>
      <c r="F18" s="41">
        <v>2.9</v>
      </c>
      <c r="G18" s="15">
        <v>35</v>
      </c>
      <c r="H18" s="21">
        <v>0.22</v>
      </c>
      <c r="I18" s="15">
        <f t="shared" si="1"/>
        <v>42.7</v>
      </c>
      <c r="J18" s="16"/>
      <c r="K18" s="15">
        <f t="shared" si="0"/>
        <v>0</v>
      </c>
      <c r="L18" s="19" t="s">
        <v>27</v>
      </c>
    </row>
    <row r="19" spans="1:12" s="2" customFormat="1" ht="19.5" customHeight="1" x14ac:dyDescent="0.25">
      <c r="A19" s="33">
        <v>8</v>
      </c>
      <c r="B19" s="34" t="s">
        <v>13</v>
      </c>
      <c r="C19" s="31"/>
      <c r="D19" s="35"/>
      <c r="E19" s="14" t="s">
        <v>41</v>
      </c>
      <c r="F19" s="41">
        <v>2.8</v>
      </c>
      <c r="G19" s="15">
        <v>37.5</v>
      </c>
      <c r="H19" s="21">
        <v>0.22</v>
      </c>
      <c r="I19" s="15">
        <f t="shared" si="1"/>
        <v>45.75</v>
      </c>
      <c r="J19" s="16"/>
      <c r="K19" s="15">
        <f t="shared" si="0"/>
        <v>0</v>
      </c>
      <c r="L19" s="19" t="s">
        <v>27</v>
      </c>
    </row>
    <row r="20" spans="1:12" s="2" customFormat="1" ht="19.5" customHeight="1" x14ac:dyDescent="0.25">
      <c r="A20" s="33">
        <v>9</v>
      </c>
      <c r="B20" s="34" t="s">
        <v>17</v>
      </c>
      <c r="C20" s="31"/>
      <c r="D20" s="35"/>
      <c r="E20" s="14" t="s">
        <v>42</v>
      </c>
      <c r="F20" s="41">
        <v>2.7</v>
      </c>
      <c r="G20" s="15">
        <v>40</v>
      </c>
      <c r="H20" s="21">
        <v>0.22</v>
      </c>
      <c r="I20" s="15">
        <f t="shared" si="1"/>
        <v>48.8</v>
      </c>
      <c r="J20" s="16"/>
      <c r="K20" s="15">
        <f t="shared" si="0"/>
        <v>0</v>
      </c>
      <c r="L20" s="19" t="s">
        <v>27</v>
      </c>
    </row>
    <row r="21" spans="1:12" s="2" customFormat="1" ht="19.5" customHeight="1" x14ac:dyDescent="0.25">
      <c r="A21" s="33">
        <v>10</v>
      </c>
      <c r="B21" s="34" t="s">
        <v>15</v>
      </c>
      <c r="C21" s="31"/>
      <c r="D21" s="35"/>
      <c r="E21" s="14" t="s">
        <v>43</v>
      </c>
      <c r="F21" s="41">
        <v>4.2</v>
      </c>
      <c r="G21" s="15">
        <v>45</v>
      </c>
      <c r="H21" s="21">
        <v>0.22</v>
      </c>
      <c r="I21" s="15">
        <f t="shared" si="1"/>
        <v>54.9</v>
      </c>
      <c r="J21" s="16"/>
      <c r="K21" s="15">
        <f t="shared" si="0"/>
        <v>0</v>
      </c>
      <c r="L21" s="19" t="s">
        <v>27</v>
      </c>
    </row>
    <row r="22" spans="1:12" s="2" customFormat="1" ht="19.5" customHeight="1" x14ac:dyDescent="0.25">
      <c r="A22" s="33">
        <v>11</v>
      </c>
      <c r="B22" s="34" t="s">
        <v>16</v>
      </c>
      <c r="C22" s="31"/>
      <c r="D22" s="35"/>
      <c r="E22" s="14" t="s">
        <v>44</v>
      </c>
      <c r="F22" s="41">
        <v>4.3</v>
      </c>
      <c r="G22" s="15">
        <v>45</v>
      </c>
      <c r="H22" s="21">
        <v>0.22</v>
      </c>
      <c r="I22" s="15">
        <f t="shared" si="1"/>
        <v>54.9</v>
      </c>
      <c r="J22" s="16"/>
      <c r="K22" s="15">
        <f t="shared" si="0"/>
        <v>0</v>
      </c>
      <c r="L22" s="19" t="s">
        <v>27</v>
      </c>
    </row>
    <row r="23" spans="1:12" s="2" customFormat="1" ht="19.5" customHeight="1" x14ac:dyDescent="0.25">
      <c r="A23" s="33">
        <v>12</v>
      </c>
      <c r="B23" s="34" t="s">
        <v>18</v>
      </c>
      <c r="C23" s="31"/>
      <c r="D23" s="35"/>
      <c r="E23" s="14" t="s">
        <v>45</v>
      </c>
      <c r="F23" s="41">
        <v>5</v>
      </c>
      <c r="G23" s="15">
        <v>50</v>
      </c>
      <c r="H23" s="21">
        <v>0.22</v>
      </c>
      <c r="I23" s="15">
        <f t="shared" si="1"/>
        <v>61</v>
      </c>
      <c r="J23" s="16"/>
      <c r="K23" s="15">
        <f t="shared" si="0"/>
        <v>0</v>
      </c>
      <c r="L23" s="19" t="s">
        <v>33</v>
      </c>
    </row>
    <row r="24" spans="1:12" s="2" customFormat="1" ht="19.5" customHeight="1" x14ac:dyDescent="0.25">
      <c r="A24" s="33">
        <v>13</v>
      </c>
      <c r="B24" s="34" t="s">
        <v>19</v>
      </c>
      <c r="C24" s="31"/>
      <c r="D24" s="35"/>
      <c r="E24" s="14" t="s">
        <v>46</v>
      </c>
      <c r="F24" s="41">
        <v>3.7</v>
      </c>
      <c r="G24" s="15">
        <v>50</v>
      </c>
      <c r="H24" s="21">
        <v>0.22</v>
      </c>
      <c r="I24" s="15">
        <f t="shared" si="1"/>
        <v>61</v>
      </c>
      <c r="J24" s="16"/>
      <c r="K24" s="15">
        <f t="shared" si="0"/>
        <v>0</v>
      </c>
      <c r="L24" s="19" t="s">
        <v>33</v>
      </c>
    </row>
    <row r="25" spans="1:12" s="2" customFormat="1" ht="19.5" customHeight="1" x14ac:dyDescent="0.25">
      <c r="A25" s="33">
        <v>14</v>
      </c>
      <c r="B25" s="34" t="s">
        <v>20</v>
      </c>
      <c r="C25" s="31"/>
      <c r="D25" s="35"/>
      <c r="E25" s="14" t="s">
        <v>47</v>
      </c>
      <c r="F25" s="41">
        <v>6.6</v>
      </c>
      <c r="G25" s="15">
        <v>75</v>
      </c>
      <c r="H25" s="21">
        <v>0.22</v>
      </c>
      <c r="I25" s="15">
        <f t="shared" si="1"/>
        <v>91.5</v>
      </c>
      <c r="J25" s="16"/>
      <c r="K25" s="15">
        <f t="shared" si="0"/>
        <v>0</v>
      </c>
      <c r="L25" s="19" t="s">
        <v>33</v>
      </c>
    </row>
    <row r="26" spans="1:12" s="2" customFormat="1" ht="19.5" customHeight="1" x14ac:dyDescent="0.25">
      <c r="A26" s="33">
        <v>15</v>
      </c>
      <c r="B26" s="34" t="s">
        <v>21</v>
      </c>
      <c r="C26" s="31"/>
      <c r="D26" s="35"/>
      <c r="E26" s="14" t="s">
        <v>48</v>
      </c>
      <c r="F26" s="41">
        <v>7.8</v>
      </c>
      <c r="G26" s="15">
        <v>95</v>
      </c>
      <c r="H26" s="21">
        <v>0.22</v>
      </c>
      <c r="I26" s="15">
        <f t="shared" si="1"/>
        <v>115.9</v>
      </c>
      <c r="J26" s="16"/>
      <c r="K26" s="15">
        <f t="shared" si="0"/>
        <v>0</v>
      </c>
      <c r="L26" s="19" t="s">
        <v>54</v>
      </c>
    </row>
    <row r="27" spans="1:12" s="2" customFormat="1" ht="19.5" customHeight="1" x14ac:dyDescent="0.25">
      <c r="A27" s="33">
        <v>16</v>
      </c>
      <c r="B27" s="34" t="s">
        <v>22</v>
      </c>
      <c r="C27" s="31"/>
      <c r="D27" s="35"/>
      <c r="E27" s="14" t="s">
        <v>49</v>
      </c>
      <c r="F27" s="41">
        <v>8</v>
      </c>
      <c r="G27" s="15">
        <v>130</v>
      </c>
      <c r="H27" s="21">
        <v>0.22</v>
      </c>
      <c r="I27" s="15">
        <f t="shared" si="1"/>
        <v>158.6</v>
      </c>
      <c r="J27" s="16"/>
      <c r="K27" s="15">
        <f t="shared" si="0"/>
        <v>0</v>
      </c>
      <c r="L27" s="19" t="s">
        <v>54</v>
      </c>
    </row>
    <row r="28" spans="1:12" s="2" customFormat="1" ht="19.5" customHeight="1" x14ac:dyDescent="0.3">
      <c r="A28" s="33" t="s">
        <v>36</v>
      </c>
      <c r="B28" s="36" t="s">
        <v>34</v>
      </c>
      <c r="C28" s="31"/>
      <c r="D28" s="35"/>
      <c r="E28" s="14" t="s">
        <v>35</v>
      </c>
      <c r="F28" s="14"/>
      <c r="G28" s="15">
        <v>30</v>
      </c>
      <c r="H28" s="21">
        <v>0</v>
      </c>
      <c r="I28" s="15">
        <f t="shared" si="1"/>
        <v>30</v>
      </c>
      <c r="J28" s="16"/>
      <c r="K28" s="15">
        <f t="shared" si="0"/>
        <v>0</v>
      </c>
      <c r="L28" s="3"/>
    </row>
    <row r="29" spans="1:12" s="2" customFormat="1" ht="19.5" customHeight="1" x14ac:dyDescent="0.3">
      <c r="A29" s="43"/>
      <c r="B29" s="44"/>
      <c r="C29" s="45"/>
      <c r="D29" s="22" t="s">
        <v>7</v>
      </c>
      <c r="E29" s="23" t="s">
        <v>73</v>
      </c>
      <c r="F29" s="46"/>
      <c r="G29" s="20"/>
      <c r="H29" s="47"/>
      <c r="I29" s="48"/>
      <c r="J29" s="49"/>
      <c r="K29" s="48"/>
      <c r="L29" s="3"/>
    </row>
    <row r="30" spans="1:12" x14ac:dyDescent="0.3">
      <c r="B30" s="9"/>
      <c r="C30" s="30"/>
      <c r="D30" s="22" t="s">
        <v>7</v>
      </c>
      <c r="E30" s="23" t="s">
        <v>68</v>
      </c>
      <c r="F30" s="20"/>
      <c r="G30" s="20"/>
      <c r="H30" s="20"/>
      <c r="L30" s="25"/>
    </row>
    <row r="31" spans="1:12" x14ac:dyDescent="0.3">
      <c r="B31" s="9"/>
      <c r="C31" s="30"/>
      <c r="D31" s="22" t="s">
        <v>7</v>
      </c>
      <c r="E31" s="20"/>
      <c r="F31" s="20"/>
      <c r="G31" s="20"/>
      <c r="H31" s="20"/>
      <c r="L31" s="25"/>
    </row>
    <row r="32" spans="1:12" x14ac:dyDescent="0.3">
      <c r="B32" s="9"/>
      <c r="C32" s="30"/>
      <c r="D32" s="42" t="s">
        <v>56</v>
      </c>
      <c r="E32" s="23" t="s">
        <v>57</v>
      </c>
      <c r="F32" s="23"/>
    </row>
    <row r="33" spans="3:11" ht="21.75" customHeight="1" x14ac:dyDescent="0.3">
      <c r="C33" s="30"/>
      <c r="D33" s="42" t="s">
        <v>58</v>
      </c>
      <c r="E33" s="23" t="s">
        <v>59</v>
      </c>
      <c r="G33" s="18"/>
      <c r="H33" s="18"/>
    </row>
    <row r="34" spans="3:11" x14ac:dyDescent="0.3">
      <c r="C34" s="30"/>
      <c r="D34" s="22" t="s">
        <v>7</v>
      </c>
      <c r="E34" s="55" t="s">
        <v>70</v>
      </c>
      <c r="F34" s="23"/>
    </row>
    <row r="35" spans="3:11" x14ac:dyDescent="0.3">
      <c r="D35" s="22"/>
      <c r="E35" s="55"/>
    </row>
    <row r="36" spans="3:11" x14ac:dyDescent="0.3">
      <c r="D36" s="42" t="s">
        <v>71</v>
      </c>
      <c r="E36" s="57">
        <f>MROUND(K7*0.3,100)</f>
        <v>0</v>
      </c>
    </row>
    <row r="37" spans="3:11" x14ac:dyDescent="0.3">
      <c r="D37" s="42" t="s">
        <v>72</v>
      </c>
      <c r="E37" s="57">
        <f>K7-E36</f>
        <v>0</v>
      </c>
      <c r="I37" s="17" t="s">
        <v>4</v>
      </c>
      <c r="J37" s="10"/>
      <c r="K37" s="8"/>
    </row>
    <row r="38" spans="3:11" x14ac:dyDescent="0.3">
      <c r="I38" s="60"/>
      <c r="J38" s="61"/>
      <c r="K38" s="62"/>
    </row>
    <row r="39" spans="3:11" x14ac:dyDescent="0.3">
      <c r="I39" s="69"/>
      <c r="J39" s="64"/>
      <c r="K39" s="65"/>
    </row>
    <row r="40" spans="3:11" x14ac:dyDescent="0.3">
      <c r="I40" s="63"/>
      <c r="J40" s="64"/>
      <c r="K40" s="65"/>
    </row>
    <row r="41" spans="3:11" x14ac:dyDescent="0.3">
      <c r="I41" s="66"/>
      <c r="J41" s="67"/>
      <c r="K41" s="68"/>
    </row>
    <row r="42" spans="3:11" x14ac:dyDescent="0.3">
      <c r="I42" s="3"/>
      <c r="J42" s="3"/>
    </row>
  </sheetData>
  <autoFilter ref="A10:L34" xr:uid="{00000000-0009-0000-0000-000000000000}"/>
  <mergeCells count="1">
    <mergeCell ref="E2:E5"/>
  </mergeCells>
  <phoneticPr fontId="0" type="noConversion"/>
  <dataValidations count="3">
    <dataValidation type="list" allowBlank="1" showInputMessage="1" showErrorMessage="1" sqref="L5" xr:uid="{00000000-0002-0000-0000-000003000000}">
      <formula1>"Selezionare Settimana,Settimana 46,Settimana 47, Settimana 48, Settimana 49, Settimana 50, Settimana 51"</formula1>
    </dataValidation>
    <dataValidation type="list" allowBlank="1" showInputMessage="1" showErrorMessage="1" sqref="G28" xr:uid="{00000000-0002-0000-0000-000004000000}">
      <formula1>"30,50,80,100,200"</formula1>
    </dataValidation>
    <dataValidation type="custom" allowBlank="1" showInputMessage="1" showErrorMessage="1" error="La quantità deve essere Multipla di 4" prompt="Inserire un multiplo di 4" sqref="D28" xr:uid="{00000000-0002-0000-0000-000001000000}">
      <formula1>MOD(D28,#REF!)=0</formula1>
    </dataValidation>
  </dataValidations>
  <pageMargins left="0.39370078740157483" right="0.35433070866141736" top="1.0629921259842521" bottom="0.51181102362204722" header="0.19685039370078741" footer="0.35433070866141736"/>
  <pageSetup paperSize="9" scale="75" orientation="landscape" r:id="rId1"/>
  <headerFooter alignWithMargins="0">
    <oddHeader xml:space="preserve">&amp;C&amp;A&amp;R&amp;G
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STRENNE NATALIZIE 2024</vt:lpstr>
      <vt:lpstr>'STRENNE NATALIZIE 2024'!Area_stampa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giorgia.gironi</dc:creator>
  <cp:lastModifiedBy>Gaia Guglielmo</cp:lastModifiedBy>
  <cp:lastPrinted>2024-09-12T07:18:28Z</cp:lastPrinted>
  <dcterms:created xsi:type="dcterms:W3CDTF">2013-04-24T08:07:41Z</dcterms:created>
  <dcterms:modified xsi:type="dcterms:W3CDTF">2024-10-21T14:15:05Z</dcterms:modified>
</cp:coreProperties>
</file>